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mura\Documents\INNOVENTECH\Computer\Web\innoventech\products\nobisack\"/>
    </mc:Choice>
  </mc:AlternateContent>
  <bookViews>
    <workbookView xWindow="0" yWindow="0" windowWidth="18285" windowHeight="7170"/>
  </bookViews>
  <sheets>
    <sheet name="100個入" sheetId="24" r:id="rId1"/>
    <sheet name="30個入" sheetId="25" r:id="rId2"/>
  </sheets>
  <calcPr calcId="152511"/>
</workbook>
</file>

<file path=xl/calcChain.xml><?xml version="1.0" encoding="utf-8"?>
<calcChain xmlns="http://schemas.openxmlformats.org/spreadsheetml/2006/main">
  <c r="C24" i="25" l="1"/>
  <c r="F4" i="25"/>
  <c r="C23" i="25" l="1"/>
  <c r="F24" i="25"/>
  <c r="C24" i="24"/>
  <c r="C23" i="24" s="1"/>
  <c r="F23" i="25" l="1"/>
  <c r="C22" i="25"/>
  <c r="F22" i="25" s="1"/>
  <c r="C22" i="24"/>
  <c r="C21" i="24" s="1"/>
  <c r="C20" i="24" s="1"/>
  <c r="F24" i="24"/>
  <c r="F4" i="24"/>
  <c r="C21" i="25" l="1"/>
  <c r="F21" i="25" s="1"/>
  <c r="F23" i="24"/>
  <c r="F22" i="24"/>
  <c r="C20" i="25" l="1"/>
  <c r="F20" i="25" s="1"/>
  <c r="F26" i="25" s="1"/>
  <c r="F28" i="25" s="1"/>
  <c r="F21" i="24"/>
  <c r="F20" i="24" l="1"/>
  <c r="F26" i="24" s="1"/>
  <c r="F28" i="24" s="1"/>
</calcChain>
</file>

<file path=xl/sharedStrings.xml><?xml version="1.0" encoding="utf-8"?>
<sst xmlns="http://schemas.openxmlformats.org/spreadsheetml/2006/main" count="82" uniqueCount="39">
  <si>
    <t>品　　　　名</t>
    <rPh sb="0" eb="1">
      <t>シナ</t>
    </rPh>
    <rPh sb="5" eb="6">
      <t>メイ</t>
    </rPh>
    <phoneticPr fontId="3"/>
  </si>
  <si>
    <t>単　　価</t>
    <rPh sb="0" eb="1">
      <t>タン</t>
    </rPh>
    <rPh sb="3" eb="4">
      <t>アタイ</t>
    </rPh>
    <phoneticPr fontId="3"/>
  </si>
  <si>
    <t>金　　額</t>
    <rPh sb="0" eb="1">
      <t>キン</t>
    </rPh>
    <rPh sb="3" eb="4">
      <t>ガク</t>
    </rPh>
    <phoneticPr fontId="3"/>
  </si>
  <si>
    <t>合　　計</t>
    <rPh sb="0" eb="1">
      <t>ゴウ</t>
    </rPh>
    <rPh sb="3" eb="4">
      <t>ケイ</t>
    </rPh>
    <phoneticPr fontId="3"/>
  </si>
  <si>
    <t>小　　計</t>
    <rPh sb="0" eb="1">
      <t>ショウ</t>
    </rPh>
    <rPh sb="3" eb="4">
      <t>ケイ</t>
    </rPh>
    <phoneticPr fontId="3"/>
  </si>
  <si>
    <t>消費税</t>
    <rPh sb="0" eb="3">
      <t>ショウヒゼイ</t>
    </rPh>
    <phoneticPr fontId="3"/>
  </si>
  <si>
    <t>下記のとおり発注申し上げます。</t>
    <rPh sb="0" eb="2">
      <t>カキ</t>
    </rPh>
    <rPh sb="6" eb="8">
      <t>ハッチュウ</t>
    </rPh>
    <rPh sb="8" eb="9">
      <t>モウ</t>
    </rPh>
    <rPh sb="10" eb="11">
      <t>ア</t>
    </rPh>
    <phoneticPr fontId="3"/>
  </si>
  <si>
    <t>単 位</t>
    <rPh sb="0" eb="1">
      <t>タン</t>
    </rPh>
    <rPh sb="2" eb="3">
      <t>クライ</t>
    </rPh>
    <phoneticPr fontId="3"/>
  </si>
  <si>
    <t>袋</t>
    <rPh sb="0" eb="1">
      <t>フクロ</t>
    </rPh>
    <phoneticPr fontId="3"/>
  </si>
  <si>
    <t>数 量</t>
    <rPh sb="0" eb="1">
      <t>カズ</t>
    </rPh>
    <rPh sb="2" eb="3">
      <t>リョウ</t>
    </rPh>
    <phoneticPr fontId="3"/>
  </si>
  <si>
    <t>発 注 書</t>
    <rPh sb="0" eb="1">
      <t>ハッ</t>
    </rPh>
    <rPh sb="2" eb="3">
      <t>チュウ</t>
    </rPh>
    <rPh sb="4" eb="5">
      <t>ショ</t>
    </rPh>
    <phoneticPr fontId="3"/>
  </si>
  <si>
    <t>有限会社 INNOVENTECH</t>
    <rPh sb="0" eb="4">
      <t>ユウゲンガイシャ</t>
    </rPh>
    <phoneticPr fontId="3"/>
  </si>
  <si>
    <t>発注日：</t>
    <rPh sb="0" eb="2">
      <t>ハッチュウ</t>
    </rPh>
    <rPh sb="2" eb="3">
      <t>ビ</t>
    </rPh>
    <phoneticPr fontId="3"/>
  </si>
  <si>
    <t>ノビサック 100個入　必要数量</t>
    <rPh sb="12" eb="16">
      <t>ヒツヨウスウリョウ</t>
    </rPh>
    <phoneticPr fontId="3"/>
  </si>
  <si>
    <t>S</t>
    <phoneticPr fontId="3"/>
  </si>
  <si>
    <t xml:space="preserve"> ノビサック 100個入</t>
    <rPh sb="10" eb="12">
      <t>コイリ</t>
    </rPh>
    <phoneticPr fontId="3"/>
  </si>
  <si>
    <r>
      <t xml:space="preserve"> ノビサック100個入り </t>
    </r>
    <r>
      <rPr>
        <b/>
        <sz val="12"/>
        <rFont val="ＭＳ Ｐゴシック"/>
        <family val="3"/>
        <charset val="128"/>
      </rPr>
      <t xml:space="preserve"> 2袋セット</t>
    </r>
    <rPh sb="9" eb="11">
      <t>コイ</t>
    </rPh>
    <rPh sb="15" eb="16">
      <t>フクロ</t>
    </rPh>
    <phoneticPr fontId="3"/>
  </si>
  <si>
    <t>セット</t>
    <phoneticPr fontId="3"/>
  </si>
  <si>
    <r>
      <t xml:space="preserve"> ノビサック100個入り  </t>
    </r>
    <r>
      <rPr>
        <b/>
        <sz val="12"/>
        <rFont val="ＭＳ Ｐゴシック"/>
        <family val="3"/>
        <charset val="128"/>
      </rPr>
      <t>5袋セット</t>
    </r>
    <rPh sb="9" eb="11">
      <t>コイ</t>
    </rPh>
    <rPh sb="15" eb="16">
      <t>フクロ</t>
    </rPh>
    <phoneticPr fontId="3"/>
  </si>
  <si>
    <r>
      <t xml:space="preserve"> ノビサック100個入り </t>
    </r>
    <r>
      <rPr>
        <b/>
        <sz val="12"/>
        <rFont val="ＭＳ Ｐゴシック"/>
        <family val="3"/>
        <charset val="128"/>
      </rPr>
      <t>10袋セット</t>
    </r>
    <rPh sb="9" eb="11">
      <t>コイ</t>
    </rPh>
    <rPh sb="15" eb="16">
      <t>フクロ</t>
    </rPh>
    <phoneticPr fontId="3"/>
  </si>
  <si>
    <t xml:space="preserve"> *各サイズの数量を入力して頂くと、自動計算されます。</t>
    <rPh sb="2" eb="3">
      <t>カク</t>
    </rPh>
    <rPh sb="7" eb="9">
      <t>スウリョウ</t>
    </rPh>
    <rPh sb="10" eb="12">
      <t>ニュウリョク</t>
    </rPh>
    <rPh sb="14" eb="15">
      <t>イタダ</t>
    </rPh>
    <rPh sb="18" eb="20">
      <t>ジドウ</t>
    </rPh>
    <rPh sb="20" eb="22">
      <t>ケイサン</t>
    </rPh>
    <phoneticPr fontId="3"/>
  </si>
  <si>
    <t>　備考：</t>
    <rPh sb="1" eb="3">
      <t>ビコウ</t>
    </rPh>
    <phoneticPr fontId="3"/>
  </si>
  <si>
    <t xml:space="preserve"> *消費税、送料込みの金額となっております。</t>
    <phoneticPr fontId="3"/>
  </si>
  <si>
    <t>サイズ</t>
    <phoneticPr fontId="3"/>
  </si>
  <si>
    <t>M</t>
    <phoneticPr fontId="3"/>
  </si>
  <si>
    <t>XS</t>
    <phoneticPr fontId="3"/>
  </si>
  <si>
    <t>御中</t>
    <rPh sb="0" eb="2">
      <t>オンチュウ</t>
    </rPh>
    <phoneticPr fontId="3"/>
  </si>
  <si>
    <r>
      <t xml:space="preserve"> ノビサック100個入り </t>
    </r>
    <r>
      <rPr>
        <b/>
        <sz val="12"/>
        <rFont val="ＭＳ Ｐゴシック"/>
        <family val="3"/>
        <charset val="128"/>
      </rPr>
      <t>100袋セット</t>
    </r>
    <r>
      <rPr>
        <sz val="11"/>
        <color theme="1"/>
        <rFont val="ＭＳ Ｐゴシック"/>
        <family val="2"/>
        <charset val="128"/>
        <scheme val="minor"/>
      </rPr>
      <t/>
    </r>
    <rPh sb="9" eb="11">
      <t>コイ</t>
    </rPh>
    <rPh sb="16" eb="17">
      <t>フクロ</t>
    </rPh>
    <phoneticPr fontId="3"/>
  </si>
  <si>
    <t xml:space="preserve"> ノビサック 30個入</t>
    <rPh sb="9" eb="11">
      <t>コイリ</t>
    </rPh>
    <phoneticPr fontId="3"/>
  </si>
  <si>
    <r>
      <t xml:space="preserve"> ノビサック 30個入り </t>
    </r>
    <r>
      <rPr>
        <b/>
        <sz val="12"/>
        <rFont val="ＭＳ Ｐゴシック"/>
        <family val="3"/>
        <charset val="128"/>
      </rPr>
      <t xml:space="preserve"> 5袋セット</t>
    </r>
    <rPh sb="9" eb="11">
      <t>コイ</t>
    </rPh>
    <rPh sb="15" eb="16">
      <t>フクロ</t>
    </rPh>
    <phoneticPr fontId="3"/>
  </si>
  <si>
    <r>
      <t xml:space="preserve"> ノビサック 30個入り  </t>
    </r>
    <r>
      <rPr>
        <b/>
        <sz val="12"/>
        <rFont val="ＭＳ Ｐゴシック"/>
        <family val="3"/>
        <charset val="128"/>
      </rPr>
      <t>10袋セット</t>
    </r>
    <rPh sb="9" eb="11">
      <t>コイ</t>
    </rPh>
    <rPh sb="16" eb="17">
      <t>フクロ</t>
    </rPh>
    <phoneticPr fontId="3"/>
  </si>
  <si>
    <r>
      <t xml:space="preserve"> ノビサック 30個入り </t>
    </r>
    <r>
      <rPr>
        <b/>
        <sz val="12"/>
        <rFont val="ＭＳ Ｐゴシック"/>
        <family val="3"/>
        <charset val="128"/>
      </rPr>
      <t>120袋セット</t>
    </r>
    <r>
      <rPr>
        <sz val="11"/>
        <color theme="1"/>
        <rFont val="ＭＳ Ｐゴシック"/>
        <family val="2"/>
        <charset val="128"/>
        <scheme val="minor"/>
      </rPr>
      <t/>
    </r>
    <rPh sb="9" eb="11">
      <t>コイ</t>
    </rPh>
    <rPh sb="16" eb="17">
      <t>フクロ</t>
    </rPh>
    <phoneticPr fontId="3"/>
  </si>
  <si>
    <t>ノビサック 30個入　必要数量</t>
    <rPh sb="11" eb="15">
      <t>ヒツヨウスウリョウ</t>
    </rPh>
    <phoneticPr fontId="3"/>
  </si>
  <si>
    <r>
      <t xml:space="preserve"> ノビサック 30個入り  </t>
    </r>
    <r>
      <rPr>
        <b/>
        <sz val="12"/>
        <rFont val="ＭＳ Ｐゴシック"/>
        <family val="3"/>
        <charset val="128"/>
      </rPr>
      <t>50袋セット</t>
    </r>
    <rPh sb="9" eb="11">
      <t>コイ</t>
    </rPh>
    <rPh sb="16" eb="17">
      <t>フクロ</t>
    </rPh>
    <phoneticPr fontId="3"/>
  </si>
  <si>
    <t>御発注社名</t>
    <rPh sb="0" eb="5">
      <t>ゴハッチュウシャメイ</t>
    </rPh>
    <phoneticPr fontId="3"/>
  </si>
  <si>
    <t>〒000-0000</t>
    <phoneticPr fontId="3"/>
  </si>
  <si>
    <t>野比県野比市野比作 1-2-3</t>
    <rPh sb="0" eb="2">
      <t>ノビ</t>
    </rPh>
    <rPh sb="2" eb="3">
      <t>ケン</t>
    </rPh>
    <rPh sb="3" eb="5">
      <t>ノビ</t>
    </rPh>
    <rPh sb="5" eb="6">
      <t>シ</t>
    </rPh>
    <rPh sb="6" eb="8">
      <t>ノビ</t>
    </rPh>
    <rPh sb="8" eb="9">
      <t>サク</t>
    </rPh>
    <phoneticPr fontId="3"/>
  </si>
  <si>
    <t>TEL： 000-123-4567</t>
    <phoneticPr fontId="3"/>
  </si>
  <si>
    <t>FAX： 000-123-4568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</si>
</sst>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8" formatCode="&quot;¥&quot;#,##0.00;[Red]&quot;¥&quot;\-#,##0.00"/>
    <numFmt numFmtId="176" formatCode="#,##0;&quot;▲&quot;#,##0;#"/>
    <numFmt numFmtId="177" formatCode="&quot;¥&quot;#,##0.0;[Red]&quot;¥&quot;\-#,##0.0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31" fontId="4" fillId="0" borderId="3" xfId="0" applyNumberFormat="1" applyFont="1" applyBorder="1" applyAlignment="1" applyProtection="1">
      <alignment horizontal="center" vertical="center"/>
    </xf>
    <xf numFmtId="31" fontId="4" fillId="0" borderId="0" xfId="0" applyNumberFormat="1" applyFont="1" applyBorder="1" applyAlignment="1" applyProtection="1">
      <alignment horizontal="center" vertical="center"/>
    </xf>
    <xf numFmtId="31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center" vertical="center"/>
    </xf>
    <xf numFmtId="6" fontId="4" fillId="0" borderId="1" xfId="2" applyFont="1" applyFill="1" applyBorder="1" applyAlignment="1" applyProtection="1">
      <alignment vertical="center"/>
    </xf>
    <xf numFmtId="6" fontId="4" fillId="0" borderId="2" xfId="2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6" fontId="4" fillId="0" borderId="6" xfId="2" applyFont="1" applyFill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6" fontId="4" fillId="0" borderId="18" xfId="2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6" fontId="4" fillId="0" borderId="0" xfId="0" applyNumberFormat="1" applyFont="1" applyAlignment="1" applyProtection="1">
      <alignment vertical="center"/>
    </xf>
    <xf numFmtId="8" fontId="4" fillId="0" borderId="0" xfId="0" applyNumberFormat="1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C15" sqref="C15"/>
    </sheetView>
  </sheetViews>
  <sheetFormatPr defaultColWidth="9" defaultRowHeight="13.5"/>
  <cols>
    <col min="1" max="1" width="34.125" style="3" bestFit="1" customWidth="1"/>
    <col min="2" max="2" width="7.625" style="3" bestFit="1" customWidth="1"/>
    <col min="3" max="4" width="6.625" style="3" customWidth="1"/>
    <col min="5" max="5" width="11.375" style="3" customWidth="1"/>
    <col min="6" max="6" width="15.25" style="3" customWidth="1"/>
    <col min="7" max="7" width="17.375" style="3" customWidth="1"/>
    <col min="8" max="8" width="9.25" style="3" bestFit="1" customWidth="1"/>
    <col min="9" max="16384" width="9" style="3"/>
  </cols>
  <sheetData>
    <row r="1" spans="1:6" ht="49.15" customHeight="1">
      <c r="A1" s="44" t="s">
        <v>10</v>
      </c>
      <c r="B1" s="44"/>
      <c r="C1" s="44"/>
      <c r="D1" s="44"/>
      <c r="E1" s="44"/>
      <c r="F1" s="44"/>
    </row>
    <row r="2" spans="1:6" s="5" customFormat="1" ht="14.25">
      <c r="A2" s="4"/>
      <c r="B2" s="4"/>
      <c r="C2" s="4"/>
      <c r="D2" s="4"/>
      <c r="E2" s="4"/>
      <c r="F2" s="4"/>
    </row>
    <row r="3" spans="1:6" s="5" customFormat="1" ht="14.25">
      <c r="E3" s="6"/>
      <c r="F3" s="7"/>
    </row>
    <row r="4" spans="1:6" s="5" customFormat="1" ht="17.25">
      <c r="A4" s="30" t="s">
        <v>11</v>
      </c>
      <c r="B4" s="2" t="s">
        <v>26</v>
      </c>
      <c r="C4" s="8"/>
      <c r="D4" s="8"/>
      <c r="E4" s="9" t="s">
        <v>12</v>
      </c>
      <c r="F4" s="10">
        <f ca="1">TODAY()</f>
        <v>45246</v>
      </c>
    </row>
    <row r="5" spans="1:6" s="5" customFormat="1" ht="14.25">
      <c r="A5" s="7"/>
      <c r="B5" s="7"/>
      <c r="E5" s="9"/>
      <c r="F5" s="11"/>
    </row>
    <row r="6" spans="1:6" s="5" customFormat="1" ht="14.25">
      <c r="A6" s="45"/>
      <c r="B6" s="45"/>
    </row>
    <row r="7" spans="1:6" s="5" customFormat="1" ht="18" customHeight="1">
      <c r="A7" s="5" t="s">
        <v>6</v>
      </c>
    </row>
    <row r="8" spans="1:6" s="5" customFormat="1" ht="18" customHeight="1">
      <c r="D8" s="1" t="s">
        <v>34</v>
      </c>
      <c r="E8" s="1"/>
      <c r="F8" s="1"/>
    </row>
    <row r="9" spans="1:6" s="5" customFormat="1" ht="14.25">
      <c r="D9" s="59" t="s">
        <v>35</v>
      </c>
      <c r="E9" s="1"/>
      <c r="F9" s="1"/>
    </row>
    <row r="10" spans="1:6" s="5" customFormat="1" ht="14.25">
      <c r="A10" s="8"/>
      <c r="B10" s="12"/>
      <c r="D10" s="59" t="s">
        <v>36</v>
      </c>
      <c r="E10" s="59"/>
      <c r="F10" s="59"/>
    </row>
    <row r="11" spans="1:6" s="5" customFormat="1" ht="14.25">
      <c r="A11" s="8"/>
      <c r="B11" s="13"/>
      <c r="D11" s="59" t="s">
        <v>37</v>
      </c>
      <c r="E11" s="1"/>
      <c r="F11" s="1"/>
    </row>
    <row r="12" spans="1:6" s="5" customFormat="1" ht="14.25">
      <c r="A12" s="8"/>
      <c r="B12" s="13"/>
      <c r="D12" s="59" t="s">
        <v>38</v>
      </c>
      <c r="E12" s="1"/>
      <c r="F12" s="1"/>
    </row>
    <row r="13" spans="1:6" s="5" customFormat="1" ht="14.25">
      <c r="A13" s="8"/>
      <c r="B13" s="13"/>
      <c r="D13" s="14"/>
    </row>
    <row r="14" spans="1:6" s="5" customFormat="1" ht="21" customHeight="1">
      <c r="A14" s="8"/>
      <c r="B14" s="35" t="s">
        <v>23</v>
      </c>
      <c r="C14" s="15" t="s">
        <v>9</v>
      </c>
      <c r="D14" s="15" t="s">
        <v>7</v>
      </c>
    </row>
    <row r="15" spans="1:6" s="5" customFormat="1" ht="21" customHeight="1">
      <c r="A15" s="46" t="s">
        <v>13</v>
      </c>
      <c r="B15" s="16" t="s">
        <v>24</v>
      </c>
      <c r="C15" s="17">
        <v>0</v>
      </c>
      <c r="D15" s="15" t="s">
        <v>8</v>
      </c>
    </row>
    <row r="16" spans="1:6" s="5" customFormat="1" ht="21" customHeight="1">
      <c r="A16" s="47"/>
      <c r="B16" s="16" t="s">
        <v>14</v>
      </c>
      <c r="C16" s="17">
        <v>0</v>
      </c>
      <c r="D16" s="15" t="s">
        <v>8</v>
      </c>
    </row>
    <row r="17" spans="1:8" s="5" customFormat="1" ht="21" customHeight="1">
      <c r="A17" s="48"/>
      <c r="B17" s="16" t="s">
        <v>25</v>
      </c>
      <c r="C17" s="17">
        <v>0</v>
      </c>
      <c r="D17" s="15" t="s">
        <v>8</v>
      </c>
    </row>
    <row r="18" spans="1:8" s="5" customFormat="1" ht="14.25"/>
    <row r="19" spans="1:8" s="5" customFormat="1" ht="21" customHeight="1">
      <c r="A19" s="49" t="s">
        <v>0</v>
      </c>
      <c r="B19" s="50"/>
      <c r="C19" s="15" t="s">
        <v>9</v>
      </c>
      <c r="D19" s="15" t="s">
        <v>7</v>
      </c>
      <c r="E19" s="15" t="s">
        <v>1</v>
      </c>
      <c r="F19" s="18" t="s">
        <v>2</v>
      </c>
    </row>
    <row r="20" spans="1:8" s="5" customFormat="1" ht="21" customHeight="1">
      <c r="A20" s="39" t="s">
        <v>15</v>
      </c>
      <c r="B20" s="40"/>
      <c r="C20" s="19">
        <f>(C15+C16+C17)-C24*100-C23*10-C22*5-C21*2</f>
        <v>0</v>
      </c>
      <c r="D20" s="15" t="s">
        <v>8</v>
      </c>
      <c r="E20" s="20">
        <v>748</v>
      </c>
      <c r="F20" s="21">
        <f>C20*E20</f>
        <v>0</v>
      </c>
    </row>
    <row r="21" spans="1:8" s="5" customFormat="1" ht="21" customHeight="1">
      <c r="A21" s="39" t="s">
        <v>16</v>
      </c>
      <c r="B21" s="40"/>
      <c r="C21" s="19">
        <f xml:space="preserve"> QUOTIENT((C15+C16+C17)-C24*100-C23*10-C22*5,2)</f>
        <v>0</v>
      </c>
      <c r="D21" s="15" t="s">
        <v>17</v>
      </c>
      <c r="E21" s="20">
        <v>1425</v>
      </c>
      <c r="F21" s="21">
        <f>C21*E21</f>
        <v>0</v>
      </c>
      <c r="G21" s="37"/>
    </row>
    <row r="22" spans="1:8" s="5" customFormat="1" ht="21" customHeight="1">
      <c r="A22" s="39" t="s">
        <v>18</v>
      </c>
      <c r="B22" s="40"/>
      <c r="C22" s="19">
        <f xml:space="preserve"> QUOTIENT((C15+C16+C17)-C24*100-C23*10,5)</f>
        <v>0</v>
      </c>
      <c r="D22" s="15" t="s">
        <v>17</v>
      </c>
      <c r="E22" s="20">
        <v>3350</v>
      </c>
      <c r="F22" s="21">
        <f>C22*E22</f>
        <v>0</v>
      </c>
      <c r="G22" s="36"/>
    </row>
    <row r="23" spans="1:8" s="5" customFormat="1" ht="21" customHeight="1">
      <c r="A23" s="39" t="s">
        <v>19</v>
      </c>
      <c r="B23" s="40"/>
      <c r="C23" s="35">
        <f xml:space="preserve"> QUOTIENT((C15+C16+C17)-C24*100,10)</f>
        <v>0</v>
      </c>
      <c r="D23" s="15" t="s">
        <v>17</v>
      </c>
      <c r="E23" s="20">
        <v>6000</v>
      </c>
      <c r="F23" s="21">
        <f>C23*E23</f>
        <v>0</v>
      </c>
      <c r="G23" s="36"/>
    </row>
    <row r="24" spans="1:8" s="5" customFormat="1" ht="21" customHeight="1">
      <c r="A24" s="39" t="s">
        <v>27</v>
      </c>
      <c r="B24" s="40"/>
      <c r="C24" s="22">
        <f xml:space="preserve"> QUOTIENT((C15+C16+C17),100)</f>
        <v>0</v>
      </c>
      <c r="D24" s="15" t="s">
        <v>17</v>
      </c>
      <c r="E24" s="34">
        <v>52000</v>
      </c>
      <c r="F24" s="21">
        <f>C24*E24</f>
        <v>0</v>
      </c>
      <c r="G24" s="36"/>
    </row>
    <row r="25" spans="1:8" s="5" customFormat="1" ht="21" customHeight="1" thickBot="1">
      <c r="A25" s="51"/>
      <c r="B25" s="52"/>
      <c r="C25" s="23"/>
      <c r="D25" s="24"/>
      <c r="E25" s="25"/>
      <c r="F25" s="25"/>
    </row>
    <row r="26" spans="1:8" s="5" customFormat="1" ht="21" customHeight="1" thickTop="1">
      <c r="A26" s="53" t="s">
        <v>20</v>
      </c>
      <c r="B26" s="54"/>
      <c r="C26" s="54"/>
      <c r="D26" s="55"/>
      <c r="E26" s="26" t="s">
        <v>4</v>
      </c>
      <c r="F26" s="27">
        <f>SUM(F20:F23)</f>
        <v>0</v>
      </c>
      <c r="H26" s="28"/>
    </row>
    <row r="27" spans="1:8" s="5" customFormat="1" ht="21" customHeight="1">
      <c r="A27" s="56" t="s">
        <v>22</v>
      </c>
      <c r="B27" s="57"/>
      <c r="C27" s="57"/>
      <c r="D27" s="58"/>
      <c r="E27" s="26" t="s">
        <v>5</v>
      </c>
      <c r="F27" s="21"/>
    </row>
    <row r="28" spans="1:8" s="5" customFormat="1" ht="21" customHeight="1">
      <c r="A28" s="41"/>
      <c r="B28" s="42"/>
      <c r="C28" s="42"/>
      <c r="D28" s="43"/>
      <c r="E28" s="26" t="s">
        <v>3</v>
      </c>
      <c r="F28" s="21">
        <f>F26</f>
        <v>0</v>
      </c>
    </row>
    <row r="29" spans="1:8" s="5" customFormat="1" ht="14.25"/>
    <row r="30" spans="1:8" s="5" customFormat="1" ht="18.75" customHeight="1">
      <c r="A30" s="29" t="s">
        <v>21</v>
      </c>
      <c r="B30" s="1"/>
      <c r="C30" s="1"/>
      <c r="D30" s="1"/>
      <c r="E30" s="1"/>
      <c r="F30" s="1"/>
    </row>
    <row r="31" spans="1:8" s="5" customFormat="1" ht="18.75" customHeight="1">
      <c r="A31" s="1"/>
      <c r="B31" s="1"/>
      <c r="C31" s="1"/>
      <c r="D31" s="1"/>
      <c r="E31" s="1"/>
      <c r="F31" s="1"/>
    </row>
    <row r="32" spans="1:8" s="5" customFormat="1" ht="18.75" customHeight="1">
      <c r="A32" s="1"/>
      <c r="B32" s="1"/>
      <c r="C32" s="1"/>
      <c r="D32" s="1"/>
      <c r="E32" s="1"/>
      <c r="F32" s="1"/>
    </row>
    <row r="33" spans="1:7" s="5" customFormat="1" ht="18.75" customHeight="1">
      <c r="A33" s="1"/>
      <c r="B33" s="1"/>
      <c r="C33" s="1"/>
      <c r="D33" s="1"/>
      <c r="E33" s="1"/>
      <c r="F33" s="1"/>
    </row>
    <row r="34" spans="1:7" s="5" customFormat="1" ht="18.75" customHeight="1">
      <c r="A34" s="1"/>
      <c r="B34" s="1"/>
      <c r="C34" s="1"/>
      <c r="D34" s="1"/>
      <c r="E34" s="1"/>
      <c r="F34" s="1"/>
    </row>
    <row r="35" spans="1:7" s="5" customFormat="1" ht="18.75" customHeight="1">
      <c r="A35" s="29"/>
      <c r="B35" s="1"/>
      <c r="C35" s="1"/>
      <c r="D35" s="1"/>
      <c r="E35" s="1"/>
      <c r="F35" s="1"/>
      <c r="G35" s="28"/>
    </row>
    <row r="36" spans="1:7" s="5" customFormat="1" ht="18.75" customHeight="1">
      <c r="A36" s="1"/>
      <c r="B36" s="1"/>
      <c r="C36" s="1"/>
      <c r="D36" s="1"/>
      <c r="E36" s="1"/>
      <c r="F36" s="1"/>
    </row>
    <row r="37" spans="1:7" s="5" customFormat="1" ht="14.25"/>
    <row r="38" spans="1:7" s="5" customFormat="1" ht="14.25"/>
  </sheetData>
  <sheetProtection sheet="1" objects="1" scenarios="1"/>
  <mergeCells count="13">
    <mergeCell ref="A24:B24"/>
    <mergeCell ref="A28:D28"/>
    <mergeCell ref="A1:F1"/>
    <mergeCell ref="A6:B6"/>
    <mergeCell ref="A15:A17"/>
    <mergeCell ref="A19:B19"/>
    <mergeCell ref="A20:B20"/>
    <mergeCell ref="A21:B21"/>
    <mergeCell ref="A22:B22"/>
    <mergeCell ref="A23:B23"/>
    <mergeCell ref="A25:B25"/>
    <mergeCell ref="A26:D26"/>
    <mergeCell ref="A27:D27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15" sqref="C15"/>
    </sheetView>
  </sheetViews>
  <sheetFormatPr defaultColWidth="9" defaultRowHeight="13.5"/>
  <cols>
    <col min="1" max="1" width="34.125" style="3" bestFit="1" customWidth="1"/>
    <col min="2" max="2" width="7.625" style="3" bestFit="1" customWidth="1"/>
    <col min="3" max="3" width="8.875" style="3" customWidth="1"/>
    <col min="4" max="4" width="6.625" style="3" customWidth="1"/>
    <col min="5" max="5" width="11.375" style="3" customWidth="1"/>
    <col min="6" max="6" width="15.25" style="3" customWidth="1"/>
    <col min="7" max="7" width="17.375" style="3" customWidth="1"/>
    <col min="8" max="8" width="9.25" style="3" bestFit="1" customWidth="1"/>
    <col min="9" max="16384" width="9" style="3"/>
  </cols>
  <sheetData>
    <row r="1" spans="1:6" ht="49.15" customHeight="1">
      <c r="A1" s="44" t="s">
        <v>10</v>
      </c>
      <c r="B1" s="44"/>
      <c r="C1" s="44"/>
      <c r="D1" s="44"/>
      <c r="E1" s="44"/>
      <c r="F1" s="44"/>
    </row>
    <row r="2" spans="1:6" s="5" customFormat="1" ht="14.25">
      <c r="A2" s="4"/>
      <c r="B2" s="4"/>
      <c r="C2" s="4"/>
      <c r="D2" s="4"/>
      <c r="E2" s="4"/>
      <c r="F2" s="4"/>
    </row>
    <row r="3" spans="1:6" s="5" customFormat="1" ht="14.25">
      <c r="E3" s="6"/>
      <c r="F3" s="7"/>
    </row>
    <row r="4" spans="1:6" s="5" customFormat="1" ht="17.25">
      <c r="A4" s="30" t="s">
        <v>11</v>
      </c>
      <c r="B4" s="2" t="s">
        <v>26</v>
      </c>
      <c r="C4" s="8"/>
      <c r="D4" s="8"/>
      <c r="E4" s="9" t="s">
        <v>12</v>
      </c>
      <c r="F4" s="10">
        <f ca="1">TODAY()</f>
        <v>45246</v>
      </c>
    </row>
    <row r="5" spans="1:6" s="5" customFormat="1" ht="14.25">
      <c r="A5" s="7"/>
      <c r="B5" s="7"/>
      <c r="E5" s="9"/>
      <c r="F5" s="11"/>
    </row>
    <row r="6" spans="1:6" s="5" customFormat="1" ht="14.25">
      <c r="A6" s="45"/>
      <c r="B6" s="45"/>
    </row>
    <row r="7" spans="1:6" s="5" customFormat="1" ht="18" customHeight="1">
      <c r="A7" s="5" t="s">
        <v>6</v>
      </c>
    </row>
    <row r="8" spans="1:6" s="5" customFormat="1" ht="18" customHeight="1">
      <c r="D8" s="1" t="s">
        <v>34</v>
      </c>
      <c r="E8" s="1"/>
      <c r="F8" s="1"/>
    </row>
    <row r="9" spans="1:6" s="5" customFormat="1" ht="14.25">
      <c r="D9" s="59" t="s">
        <v>35</v>
      </c>
      <c r="E9" s="1"/>
      <c r="F9" s="1"/>
    </row>
    <row r="10" spans="1:6" s="5" customFormat="1" ht="14.25">
      <c r="A10" s="8"/>
      <c r="B10" s="12"/>
      <c r="D10" s="59" t="s">
        <v>36</v>
      </c>
      <c r="E10" s="59"/>
      <c r="F10" s="59"/>
    </row>
    <row r="11" spans="1:6" s="5" customFormat="1" ht="14.25">
      <c r="A11" s="8"/>
      <c r="B11" s="31"/>
      <c r="D11" s="59" t="s">
        <v>37</v>
      </c>
      <c r="E11" s="1"/>
      <c r="F11" s="1"/>
    </row>
    <row r="12" spans="1:6" s="5" customFormat="1" ht="14.25">
      <c r="A12" s="8"/>
      <c r="B12" s="31"/>
      <c r="D12" s="59" t="s">
        <v>38</v>
      </c>
      <c r="E12" s="1"/>
      <c r="F12" s="1"/>
    </row>
    <row r="13" spans="1:6" s="5" customFormat="1" ht="14.25">
      <c r="A13" s="8"/>
      <c r="B13" s="31"/>
      <c r="D13" s="14"/>
    </row>
    <row r="14" spans="1:6" s="5" customFormat="1" ht="21" customHeight="1">
      <c r="A14" s="8"/>
      <c r="B14" s="35" t="s">
        <v>23</v>
      </c>
      <c r="C14" s="15" t="s">
        <v>9</v>
      </c>
      <c r="D14" s="15" t="s">
        <v>7</v>
      </c>
    </row>
    <row r="15" spans="1:6" s="5" customFormat="1" ht="21" customHeight="1">
      <c r="A15" s="46" t="s">
        <v>32</v>
      </c>
      <c r="B15" s="16" t="s">
        <v>24</v>
      </c>
      <c r="C15" s="17">
        <v>0</v>
      </c>
      <c r="D15" s="15" t="s">
        <v>8</v>
      </c>
    </row>
    <row r="16" spans="1:6" s="5" customFormat="1" ht="21" customHeight="1">
      <c r="A16" s="47"/>
      <c r="B16" s="16" t="s">
        <v>14</v>
      </c>
      <c r="C16" s="17">
        <v>0</v>
      </c>
      <c r="D16" s="15" t="s">
        <v>8</v>
      </c>
    </row>
    <row r="17" spans="1:8" s="5" customFormat="1" ht="21" customHeight="1">
      <c r="A17" s="48"/>
      <c r="B17" s="16" t="s">
        <v>25</v>
      </c>
      <c r="C17" s="17">
        <v>0</v>
      </c>
      <c r="D17" s="15" t="s">
        <v>8</v>
      </c>
    </row>
    <row r="18" spans="1:8" s="5" customFormat="1" ht="14.25"/>
    <row r="19" spans="1:8" s="5" customFormat="1" ht="21" customHeight="1">
      <c r="A19" s="49" t="s">
        <v>0</v>
      </c>
      <c r="B19" s="50"/>
      <c r="C19" s="15" t="s">
        <v>9</v>
      </c>
      <c r="D19" s="15" t="s">
        <v>7</v>
      </c>
      <c r="E19" s="15" t="s">
        <v>1</v>
      </c>
      <c r="F19" s="32" t="s">
        <v>2</v>
      </c>
    </row>
    <row r="20" spans="1:8" s="5" customFormat="1" ht="21" customHeight="1">
      <c r="A20" s="39" t="s">
        <v>28</v>
      </c>
      <c r="B20" s="40"/>
      <c r="C20" s="19">
        <f>(C15+C16+C17)-C24*120-C23*50-C22*10-C21*5</f>
        <v>0</v>
      </c>
      <c r="D20" s="15" t="s">
        <v>8</v>
      </c>
      <c r="E20" s="20">
        <v>308</v>
      </c>
      <c r="F20" s="21">
        <f>C20*E20</f>
        <v>0</v>
      </c>
    </row>
    <row r="21" spans="1:8" s="5" customFormat="1" ht="21" customHeight="1">
      <c r="A21" s="39" t="s">
        <v>29</v>
      </c>
      <c r="B21" s="40"/>
      <c r="C21" s="19">
        <f xml:space="preserve"> QUOTIENT((C15+C16+C17)-C24*120-C23*50-C22*10,5)</f>
        <v>0</v>
      </c>
      <c r="D21" s="15" t="s">
        <v>17</v>
      </c>
      <c r="E21" s="20">
        <v>1386</v>
      </c>
      <c r="F21" s="21">
        <f>C21*E21</f>
        <v>0</v>
      </c>
      <c r="G21" s="37"/>
      <c r="H21" s="38"/>
    </row>
    <row r="22" spans="1:8" s="5" customFormat="1" ht="21" customHeight="1">
      <c r="A22" s="39" t="s">
        <v>30</v>
      </c>
      <c r="B22" s="40"/>
      <c r="C22" s="19">
        <f xml:space="preserve"> QUOTIENT((C15+C16+C17)-C24*120-C23*50,10)</f>
        <v>0</v>
      </c>
      <c r="D22" s="15" t="s">
        <v>17</v>
      </c>
      <c r="E22" s="20">
        <v>2460</v>
      </c>
      <c r="F22" s="21">
        <f>C22*E22</f>
        <v>0</v>
      </c>
      <c r="G22" s="36"/>
      <c r="H22" s="38"/>
    </row>
    <row r="23" spans="1:8" s="5" customFormat="1" ht="21" customHeight="1">
      <c r="A23" s="39" t="s">
        <v>33</v>
      </c>
      <c r="B23" s="40"/>
      <c r="C23" s="35">
        <f xml:space="preserve"> QUOTIENT((C15+C16+C17)-C24*120,50)</f>
        <v>0</v>
      </c>
      <c r="D23" s="15" t="s">
        <v>17</v>
      </c>
      <c r="E23" s="20">
        <v>11500</v>
      </c>
      <c r="F23" s="21">
        <f>C23*E23</f>
        <v>0</v>
      </c>
      <c r="G23" s="36"/>
    </row>
    <row r="24" spans="1:8" s="5" customFormat="1" ht="21" customHeight="1">
      <c r="A24" s="39" t="s">
        <v>31</v>
      </c>
      <c r="B24" s="40"/>
      <c r="C24" s="22">
        <f xml:space="preserve"> QUOTIENT((C15+C16+C17),120)</f>
        <v>0</v>
      </c>
      <c r="D24" s="15" t="s">
        <v>17</v>
      </c>
      <c r="E24" s="34">
        <v>25800</v>
      </c>
      <c r="F24" s="21">
        <f>C24*E24</f>
        <v>0</v>
      </c>
      <c r="G24" s="36"/>
    </row>
    <row r="25" spans="1:8" s="5" customFormat="1" ht="21" customHeight="1" thickBot="1">
      <c r="A25" s="51"/>
      <c r="B25" s="52"/>
      <c r="C25" s="23"/>
      <c r="D25" s="24"/>
      <c r="E25" s="25"/>
      <c r="F25" s="25"/>
    </row>
    <row r="26" spans="1:8" s="5" customFormat="1" ht="21" customHeight="1" thickTop="1">
      <c r="A26" s="53" t="s">
        <v>20</v>
      </c>
      <c r="B26" s="54"/>
      <c r="C26" s="54"/>
      <c r="D26" s="55"/>
      <c r="E26" s="26" t="s">
        <v>4</v>
      </c>
      <c r="F26" s="27">
        <f>SUM(F20:F23)</f>
        <v>0</v>
      </c>
      <c r="H26" s="28"/>
    </row>
    <row r="27" spans="1:8" s="5" customFormat="1" ht="21" customHeight="1">
      <c r="A27" s="56" t="s">
        <v>22</v>
      </c>
      <c r="B27" s="57"/>
      <c r="C27" s="57"/>
      <c r="D27" s="58"/>
      <c r="E27" s="26" t="s">
        <v>5</v>
      </c>
      <c r="F27" s="21"/>
    </row>
    <row r="28" spans="1:8" s="5" customFormat="1" ht="21" customHeight="1">
      <c r="A28" s="41"/>
      <c r="B28" s="42"/>
      <c r="C28" s="42"/>
      <c r="D28" s="43"/>
      <c r="E28" s="26" t="s">
        <v>3</v>
      </c>
      <c r="F28" s="21">
        <f>F26</f>
        <v>0</v>
      </c>
    </row>
    <row r="29" spans="1:8" s="5" customFormat="1" ht="14.25"/>
    <row r="30" spans="1:8" s="5" customFormat="1" ht="18.75" customHeight="1">
      <c r="A30" s="33" t="s">
        <v>21</v>
      </c>
      <c r="B30" s="1"/>
      <c r="C30" s="1"/>
      <c r="D30" s="1"/>
      <c r="E30" s="1"/>
      <c r="F30" s="1"/>
    </row>
    <row r="31" spans="1:8" s="5" customFormat="1" ht="18.75" customHeight="1">
      <c r="A31" s="1"/>
      <c r="B31" s="1"/>
      <c r="C31" s="1"/>
      <c r="D31" s="1"/>
      <c r="E31" s="1"/>
      <c r="F31" s="1"/>
    </row>
    <row r="32" spans="1:8" s="5" customFormat="1" ht="14.25"/>
    <row r="33" s="5" customFormat="1" ht="14.25"/>
  </sheetData>
  <sheetProtection sheet="1" objects="1" scenarios="1"/>
  <mergeCells count="13">
    <mergeCell ref="A24:B24"/>
    <mergeCell ref="A25:B25"/>
    <mergeCell ref="A26:D26"/>
    <mergeCell ref="A27:D27"/>
    <mergeCell ref="A28:D28"/>
    <mergeCell ref="A23:B23"/>
    <mergeCell ref="A1:F1"/>
    <mergeCell ref="A6:B6"/>
    <mergeCell ref="A15:A17"/>
    <mergeCell ref="A19:B19"/>
    <mergeCell ref="A20:B20"/>
    <mergeCell ref="A21:B21"/>
    <mergeCell ref="A22:B2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100個入</vt:lpstr>
      <vt:lpstr>30個入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 浩典</dc:creator>
  <cp:lastModifiedBy>takamura</cp:lastModifiedBy>
  <cp:lastPrinted>2023-10-10T16:41:02Z</cp:lastPrinted>
  <dcterms:created xsi:type="dcterms:W3CDTF">2023-03-29T07:22:26Z</dcterms:created>
  <dcterms:modified xsi:type="dcterms:W3CDTF">2023-11-16T04:33:37Z</dcterms:modified>
</cp:coreProperties>
</file>