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mura\Documents\INNOVENTECH\Computer\Web\innoventech\products\nobisack\"/>
    </mc:Choice>
  </mc:AlternateContent>
  <bookViews>
    <workbookView xWindow="0" yWindow="0" windowWidth="17565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 s="1"/>
  <c r="F29" i="1" s="1"/>
  <c r="C12" i="1"/>
  <c r="C28" i="1" l="1"/>
  <c r="F28" i="1" s="1"/>
  <c r="F12" i="1"/>
  <c r="F30" i="1"/>
  <c r="C11" i="1"/>
  <c r="F11" i="1" s="1"/>
  <c r="C10" i="1" l="1"/>
  <c r="F10" i="1" s="1"/>
  <c r="C27" i="1"/>
  <c r="C9" i="1" l="1"/>
  <c r="F9" i="1" s="1"/>
  <c r="F27" i="1"/>
  <c r="C26" i="1"/>
  <c r="F26" i="1" s="1"/>
  <c r="F32" i="1" s="1"/>
  <c r="F34" i="1" s="1"/>
  <c r="C8" i="1"/>
  <c r="F8" i="1" s="1"/>
  <c r="F14" i="1" s="1"/>
  <c r="F16" i="1" s="1"/>
</calcChain>
</file>

<file path=xl/sharedStrings.xml><?xml version="1.0" encoding="utf-8"?>
<sst xmlns="http://schemas.openxmlformats.org/spreadsheetml/2006/main" count="62" uniqueCount="35">
  <si>
    <t>ノビサック 100個入　価格計算表</t>
    <rPh sb="12" eb="16">
      <t>カカクケイサン</t>
    </rPh>
    <rPh sb="16" eb="17">
      <t>ヒョウ</t>
    </rPh>
    <phoneticPr fontId="4"/>
  </si>
  <si>
    <t>サイズ</t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</si>
  <si>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</si>
  <si>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</si>
  <si>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ノビサック 100個入　必要数量</t>
    <rPh sb="12" eb="16">
      <t>ヒツヨウスウリョウ</t>
    </rPh>
    <phoneticPr fontId="4"/>
  </si>
  <si>
    <t>M</t>
    <phoneticPr fontId="4"/>
  </si>
  <si>
    <t>袋</t>
    <rPh sb="0" eb="1">
      <t>フクロ</t>
    </rPh>
    <phoneticPr fontId="4"/>
  </si>
  <si>
    <t>S</t>
    <phoneticPr fontId="4"/>
  </si>
  <si>
    <t>XS</t>
    <phoneticPr fontId="4"/>
  </si>
  <si>
    <t>品　　　　名</t>
    <rPh sb="0" eb="1">
      <t>シナ</t>
    </rPh>
    <rPh sb="5" eb="6">
      <t>メイ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</si>
  <si>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</si>
  <si>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</si>
  <si>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 xml:space="preserve"> ノビサック 100個入</t>
    <rPh sb="10" eb="12">
      <t>コイリ</t>
    </rPh>
    <phoneticPr fontId="4"/>
  </si>
  <si>
    <r>
      <t xml:space="preserve"> ノビサック100個入り </t>
    </r>
    <r>
      <rPr>
        <b/>
        <sz val="12"/>
        <rFont val="ＭＳ Ｐゴシック"/>
        <family val="3"/>
        <charset val="128"/>
      </rPr>
      <t xml:space="preserve"> 2袋セット</t>
    </r>
    <rPh sb="9" eb="11">
      <t>コイ</t>
    </rPh>
    <rPh sb="15" eb="16">
      <t>フクロ</t>
    </rPh>
    <phoneticPr fontId="4"/>
  </si>
  <si>
    <t>セット</t>
    <phoneticPr fontId="4"/>
  </si>
  <si>
    <r>
      <t xml:space="preserve"> ノビサック100個入り  </t>
    </r>
    <r>
      <rPr>
        <b/>
        <sz val="12"/>
        <rFont val="ＭＳ Ｐゴシック"/>
        <family val="3"/>
        <charset val="128"/>
      </rPr>
      <t>5袋セット</t>
    </r>
    <rPh sb="9" eb="11">
      <t>コイ</t>
    </rPh>
    <rPh sb="15" eb="16">
      <t>フクロ</t>
    </rPh>
    <phoneticPr fontId="4"/>
  </si>
  <si>
    <t>セット</t>
    <phoneticPr fontId="4"/>
  </si>
  <si>
    <r>
      <t xml:space="preserve"> ノビサック100個入り </t>
    </r>
    <r>
      <rPr>
        <b/>
        <sz val="12"/>
        <rFont val="ＭＳ Ｐゴシック"/>
        <family val="3"/>
        <charset val="128"/>
      </rPr>
      <t>10袋セット</t>
    </r>
    <rPh sb="9" eb="11">
      <t>コイ</t>
    </rPh>
    <rPh sb="15" eb="16">
      <t>フクロ</t>
    </rPh>
    <phoneticPr fontId="4"/>
  </si>
  <si>
    <r>
      <t xml:space="preserve"> ノビサック100個入り </t>
    </r>
    <r>
      <rPr>
        <b/>
        <sz val="12"/>
        <rFont val="ＭＳ Ｐゴシック"/>
        <family val="3"/>
        <charset val="128"/>
      </rPr>
      <t>100袋セット</t>
    </r>
    <r>
      <rPr>
        <sz val="11"/>
        <color theme="1"/>
        <rFont val="ＭＳ Ｐゴシック"/>
        <family val="2"/>
        <charset val="128"/>
        <scheme val="minor"/>
      </rPr>
      <t/>
    </r>
    <rPh sb="9" eb="11">
      <t>コイ</t>
    </rPh>
    <rPh sb="16" eb="17">
      <t>フクロ</t>
    </rPh>
    <phoneticPr fontId="4"/>
  </si>
  <si>
    <t xml:space="preserve"> *各サイズの数量を入力して頂くと、自動計算されます。</t>
    <rPh sb="2" eb="3">
      <t>カク</t>
    </rPh>
    <rPh sb="7" eb="9">
      <t>スウリョウ</t>
    </rPh>
    <rPh sb="10" eb="12">
      <t>ニュウリョク</t>
    </rPh>
    <rPh sb="14" eb="15">
      <t>イタダ</t>
    </rPh>
    <rPh sb="18" eb="20">
      <t>ジドウ</t>
    </rPh>
    <rPh sb="20" eb="22">
      <t>ケイサン</t>
    </rPh>
    <phoneticPr fontId="4"/>
  </si>
  <si>
    <t>小　　計</t>
    <rPh sb="0" eb="1">
      <t>ショウ</t>
    </rPh>
    <rPh sb="3" eb="4">
      <t>ケイ</t>
    </rPh>
    <phoneticPr fontId="4"/>
  </si>
  <si>
    <t xml:space="preserve"> *消費税、送料込みの金額となっております。</t>
    <phoneticPr fontId="4"/>
  </si>
  <si>
    <t>消費税</t>
    <rPh sb="0" eb="3">
      <t>ショウヒゼイ</t>
    </rPh>
    <phoneticPr fontId="4"/>
  </si>
  <si>
    <t>合　　計</t>
    <rPh sb="0" eb="1">
      <t>ゴウ</t>
    </rPh>
    <rPh sb="3" eb="4">
      <t>ケイ</t>
    </rPh>
    <phoneticPr fontId="4"/>
  </si>
  <si>
    <t>ノビサック 30個入　価格計算表</t>
    <rPh sb="11" eb="15">
      <t>カカクケイサン</t>
    </rPh>
    <rPh sb="15" eb="16">
      <t>ヒョウ</t>
    </rPh>
    <phoneticPr fontId="4"/>
  </si>
  <si>
    <t>サイズ</t>
    <phoneticPr fontId="4"/>
  </si>
  <si>
    <t>ノビサック 30個入　必要数量</t>
    <rPh sb="11" eb="15">
      <t>ヒツヨウスウリョウ</t>
    </rPh>
    <phoneticPr fontId="4"/>
  </si>
  <si>
    <t>M</t>
    <phoneticPr fontId="4"/>
  </si>
  <si>
    <t>S</t>
    <phoneticPr fontId="4"/>
  </si>
  <si>
    <t xml:space="preserve"> ノビサック 30個入</t>
    <rPh sb="9" eb="11">
      <t>コイリ</t>
    </rPh>
    <phoneticPr fontId="4"/>
  </si>
  <si>
    <r>
      <t xml:space="preserve"> ノビサック 30個入り </t>
    </r>
    <r>
      <rPr>
        <b/>
        <sz val="12"/>
        <rFont val="ＭＳ Ｐゴシック"/>
        <family val="3"/>
        <charset val="128"/>
      </rPr>
      <t xml:space="preserve"> 5袋セット</t>
    </r>
    <rPh sb="9" eb="11">
      <t>コイ</t>
    </rPh>
    <rPh sb="15" eb="16">
      <t>フクロ</t>
    </rPh>
    <phoneticPr fontId="4"/>
  </si>
  <si>
    <r>
      <t xml:space="preserve"> ノビサック 30個入り  </t>
    </r>
    <r>
      <rPr>
        <b/>
        <sz val="12"/>
        <rFont val="ＭＳ Ｐゴシック"/>
        <family val="3"/>
        <charset val="128"/>
      </rPr>
      <t>10袋セット</t>
    </r>
    <rPh sb="9" eb="11">
      <t>コイ</t>
    </rPh>
    <rPh sb="16" eb="17">
      <t>フクロ</t>
    </rPh>
    <phoneticPr fontId="4"/>
  </si>
  <si>
    <r>
      <t xml:space="preserve"> ノビサック 30個入り  </t>
    </r>
    <r>
      <rPr>
        <b/>
        <sz val="12"/>
        <rFont val="ＭＳ Ｐゴシック"/>
        <family val="3"/>
        <charset val="128"/>
      </rPr>
      <t>50袋セット</t>
    </r>
    <rPh sb="9" eb="11">
      <t>コイ</t>
    </rPh>
    <rPh sb="16" eb="17">
      <t>フクロ</t>
    </rPh>
    <phoneticPr fontId="4"/>
  </si>
  <si>
    <r>
      <t xml:space="preserve"> ノビサック 30個入り </t>
    </r>
    <r>
      <rPr>
        <b/>
        <sz val="12"/>
        <rFont val="ＭＳ Ｐゴシック"/>
        <family val="3"/>
        <charset val="128"/>
      </rPr>
      <t>120袋セット</t>
    </r>
    <r>
      <rPr>
        <sz val="11"/>
        <color theme="1"/>
        <rFont val="ＭＳ Ｐゴシック"/>
        <family val="2"/>
        <charset val="128"/>
        <scheme val="minor"/>
      </rPr>
      <t/>
    </r>
    <rPh sb="9" eb="11">
      <t>コイ</t>
    </rPh>
    <rPh sb="16" eb="17">
      <t>フクロ</t>
    </rPh>
    <phoneticPr fontId="4"/>
  </si>
  <si>
    <t xml:space="preserve"> *消費税、送料込みの金額となっております。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</si>
</sst>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8" formatCode="&quot;¥&quot;#,##0.00;[Red]&quot;¥&quot;\-#,##0.00"/>
    <numFmt numFmtId="176" formatCode="#,##0;&quot;▲&quot;#,##0;#"/>
    <numFmt numFmtId="177" formatCode="&quot;¥&quot;#,##0.0;[Red]&quot;¥&quot;\-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38" fontId="5" fillId="0" borderId="1" xfId="1" applyFont="1" applyFill="1" applyBorder="1" applyAlignment="1" applyProtection="1">
      <alignment horizontal="center" vertical="center"/>
    </xf>
    <xf numFmtId="6" fontId="5" fillId="0" borderId="1" xfId="2" applyFont="1" applyFill="1" applyBorder="1" applyAlignment="1" applyProtection="1">
      <alignment vertical="center"/>
    </xf>
    <xf numFmtId="6" fontId="5" fillId="2" borderId="6" xfId="2" applyFont="1" applyFill="1" applyBorder="1" applyAlignment="1" applyProtection="1">
      <alignment vertical="center"/>
    </xf>
    <xf numFmtId="8" fontId="5" fillId="0" borderId="0" xfId="0" applyNumberFormat="1" applyFont="1" applyAlignment="1" applyProtection="1">
      <alignment vertical="center"/>
    </xf>
    <xf numFmtId="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6" fontId="5" fillId="0" borderId="7" xfId="2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38" fontId="5" fillId="0" borderId="10" xfId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2" borderId="9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6" fontId="5" fillId="2" borderId="14" xfId="2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177" fontId="5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4" sqref="C4"/>
    </sheetView>
  </sheetViews>
  <sheetFormatPr defaultColWidth="9" defaultRowHeight="13.5" x14ac:dyDescent="0.15"/>
  <cols>
    <col min="1" max="1" width="34.125" style="45" bestFit="1" customWidth="1"/>
    <col min="2" max="2" width="7.625" style="45" bestFit="1" customWidth="1"/>
    <col min="3" max="3" width="9.625" style="45" customWidth="1"/>
    <col min="4" max="4" width="6.625" style="45" customWidth="1"/>
    <col min="5" max="5" width="11.375" style="45" customWidth="1"/>
    <col min="6" max="6" width="15.25" style="45" customWidth="1"/>
    <col min="7" max="7" width="17.375" style="45" customWidth="1"/>
    <col min="8" max="8" width="9.25" style="45" bestFit="1" customWidth="1"/>
    <col min="9" max="16384" width="9" style="45"/>
  </cols>
  <sheetData>
    <row r="1" spans="1:8" s="3" customFormat="1" ht="14.25" x14ac:dyDescent="0.15">
      <c r="A1" s="1" t="s">
        <v>0</v>
      </c>
      <c r="B1" s="2"/>
      <c r="D1" s="4"/>
    </row>
    <row r="2" spans="1:8" s="3" customFormat="1" ht="14.25" x14ac:dyDescent="0.15">
      <c r="A2" s="5"/>
      <c r="B2" s="6" t="s">
        <v>1</v>
      </c>
      <c r="C2" s="7" t="s">
        <v>2</v>
      </c>
      <c r="D2" s="7" t="s">
        <v>3</v>
      </c>
    </row>
    <row r="3" spans="1:8" s="3" customFormat="1" ht="14.25" x14ac:dyDescent="0.15">
      <c r="A3" s="8" t="s">
        <v>4</v>
      </c>
      <c r="B3" s="9" t="s">
        <v>5</v>
      </c>
      <c r="C3" s="10">
        <v>0</v>
      </c>
      <c r="D3" s="7" t="s">
        <v>6</v>
      </c>
    </row>
    <row r="4" spans="1:8" s="3" customFormat="1" ht="14.25" x14ac:dyDescent="0.15">
      <c r="A4" s="11"/>
      <c r="B4" s="9" t="s">
        <v>7</v>
      </c>
      <c r="C4" s="10">
        <v>0</v>
      </c>
      <c r="D4" s="7" t="s">
        <v>6</v>
      </c>
    </row>
    <row r="5" spans="1:8" s="3" customFormat="1" ht="14.25" x14ac:dyDescent="0.15">
      <c r="A5" s="12"/>
      <c r="B5" s="9" t="s">
        <v>8</v>
      </c>
      <c r="C5" s="10">
        <v>0</v>
      </c>
      <c r="D5" s="7" t="s">
        <v>6</v>
      </c>
    </row>
    <row r="6" spans="1:8" s="3" customFormat="1" ht="14.25" x14ac:dyDescent="0.15"/>
    <row r="7" spans="1:8" s="3" customFormat="1" ht="14.25" x14ac:dyDescent="0.15">
      <c r="A7" s="13" t="s">
        <v>9</v>
      </c>
      <c r="B7" s="14"/>
      <c r="C7" s="7" t="s">
        <v>2</v>
      </c>
      <c r="D7" s="7" t="s">
        <v>3</v>
      </c>
      <c r="E7" s="7" t="s">
        <v>10</v>
      </c>
      <c r="F7" s="15" t="s">
        <v>11</v>
      </c>
    </row>
    <row r="8" spans="1:8" s="3" customFormat="1" ht="14.25" x14ac:dyDescent="0.15">
      <c r="A8" s="16" t="s">
        <v>12</v>
      </c>
      <c r="B8" s="17"/>
      <c r="C8" s="18">
        <f>(C3+C4+C5)-C12*100-C11*10-C10*5-C9*2</f>
        <v>0</v>
      </c>
      <c r="D8" s="7" t="s">
        <v>6</v>
      </c>
      <c r="E8" s="19">
        <v>748</v>
      </c>
      <c r="F8" s="20">
        <f>C8*E8</f>
        <v>0</v>
      </c>
    </row>
    <row r="9" spans="1:8" s="3" customFormat="1" ht="14.25" x14ac:dyDescent="0.15">
      <c r="A9" s="16" t="s">
        <v>13</v>
      </c>
      <c r="B9" s="17"/>
      <c r="C9" s="18">
        <f xml:space="preserve"> QUOTIENT((C3+C4+C5)-C12*100-C11*10-C10*5,2)</f>
        <v>0</v>
      </c>
      <c r="D9" s="7" t="s">
        <v>14</v>
      </c>
      <c r="E9" s="19">
        <v>1425</v>
      </c>
      <c r="F9" s="20">
        <f>C9*E9</f>
        <v>0</v>
      </c>
      <c r="G9" s="21"/>
    </row>
    <row r="10" spans="1:8" s="3" customFormat="1" ht="14.25" x14ac:dyDescent="0.15">
      <c r="A10" s="16" t="s">
        <v>15</v>
      </c>
      <c r="B10" s="17"/>
      <c r="C10" s="18">
        <f xml:space="preserve"> QUOTIENT((C3+C4+C5)-C12*100-C11*10,5)</f>
        <v>0</v>
      </c>
      <c r="D10" s="7" t="s">
        <v>16</v>
      </c>
      <c r="E10" s="19">
        <v>3350</v>
      </c>
      <c r="F10" s="20">
        <f>C10*E10</f>
        <v>0</v>
      </c>
      <c r="G10" s="22"/>
    </row>
    <row r="11" spans="1:8" s="3" customFormat="1" ht="14.25" x14ac:dyDescent="0.15">
      <c r="A11" s="16" t="s">
        <v>17</v>
      </c>
      <c r="B11" s="17"/>
      <c r="C11" s="6">
        <f xml:space="preserve"> QUOTIENT((C3+C4+C5)-C12*100,10)</f>
        <v>0</v>
      </c>
      <c r="D11" s="7" t="s">
        <v>16</v>
      </c>
      <c r="E11" s="19">
        <v>6000</v>
      </c>
      <c r="F11" s="20">
        <f>C11*E11</f>
        <v>0</v>
      </c>
      <c r="G11" s="22"/>
    </row>
    <row r="12" spans="1:8" s="3" customFormat="1" ht="14.25" x14ac:dyDescent="0.15">
      <c r="A12" s="16" t="s">
        <v>18</v>
      </c>
      <c r="B12" s="17"/>
      <c r="C12" s="23">
        <f xml:space="preserve"> QUOTIENT((C3+C4+C5),100)</f>
        <v>0</v>
      </c>
      <c r="D12" s="7" t="s">
        <v>16</v>
      </c>
      <c r="E12" s="24">
        <v>52000</v>
      </c>
      <c r="F12" s="20">
        <f>C12*E12</f>
        <v>0</v>
      </c>
      <c r="G12" s="22"/>
    </row>
    <row r="13" spans="1:8" s="3" customFormat="1" ht="15" thickBot="1" x14ac:dyDescent="0.2">
      <c r="A13" s="25"/>
      <c r="B13" s="26"/>
      <c r="C13" s="27"/>
      <c r="D13" s="28"/>
      <c r="E13" s="29"/>
      <c r="F13" s="30"/>
    </row>
    <row r="14" spans="1:8" s="3" customFormat="1" ht="15" thickTop="1" x14ac:dyDescent="0.15">
      <c r="A14" s="31" t="s">
        <v>19</v>
      </c>
      <c r="B14" s="32"/>
      <c r="C14" s="32"/>
      <c r="D14" s="33"/>
      <c r="E14" s="34" t="s">
        <v>20</v>
      </c>
      <c r="F14" s="35">
        <f>SUM(F8:F11)</f>
        <v>0</v>
      </c>
      <c r="H14" s="36"/>
    </row>
    <row r="15" spans="1:8" s="3" customFormat="1" ht="14.25" x14ac:dyDescent="0.15">
      <c r="A15" s="37" t="s">
        <v>21</v>
      </c>
      <c r="B15" s="38"/>
      <c r="C15" s="38"/>
      <c r="D15" s="39"/>
      <c r="E15" s="34" t="s">
        <v>22</v>
      </c>
      <c r="F15" s="20"/>
    </row>
    <row r="16" spans="1:8" s="3" customFormat="1" ht="14.25" x14ac:dyDescent="0.15">
      <c r="A16" s="40"/>
      <c r="B16" s="41"/>
      <c r="C16" s="41"/>
      <c r="D16" s="42"/>
      <c r="E16" s="34" t="s">
        <v>23</v>
      </c>
      <c r="F16" s="20">
        <f>F14</f>
        <v>0</v>
      </c>
    </row>
    <row r="17" spans="1:8" s="3" customFormat="1" ht="14.25" x14ac:dyDescent="0.15"/>
    <row r="18" spans="1:8" s="3" customFormat="1" ht="14.25" x14ac:dyDescent="0.15"/>
    <row r="19" spans="1:8" s="3" customFormat="1" ht="14.25" x14ac:dyDescent="0.15">
      <c r="A19" s="1" t="s">
        <v>24</v>
      </c>
      <c r="B19" s="43"/>
      <c r="C19" s="43"/>
      <c r="D19" s="43"/>
      <c r="E19" s="43"/>
      <c r="F19" s="43"/>
    </row>
    <row r="20" spans="1:8" s="3" customFormat="1" ht="14.25" x14ac:dyDescent="0.15">
      <c r="A20" s="5"/>
      <c r="B20" s="6" t="s">
        <v>25</v>
      </c>
      <c r="C20" s="7" t="s">
        <v>2</v>
      </c>
      <c r="D20" s="7" t="s">
        <v>3</v>
      </c>
    </row>
    <row r="21" spans="1:8" s="3" customFormat="1" ht="14.25" x14ac:dyDescent="0.15">
      <c r="A21" s="8" t="s">
        <v>26</v>
      </c>
      <c r="B21" s="9" t="s">
        <v>27</v>
      </c>
      <c r="C21" s="10">
        <v>0</v>
      </c>
      <c r="D21" s="7" t="s">
        <v>6</v>
      </c>
    </row>
    <row r="22" spans="1:8" s="3" customFormat="1" ht="14.25" x14ac:dyDescent="0.15">
      <c r="A22" s="11"/>
      <c r="B22" s="9" t="s">
        <v>28</v>
      </c>
      <c r="C22" s="10">
        <v>0</v>
      </c>
      <c r="D22" s="7" t="s">
        <v>6</v>
      </c>
    </row>
    <row r="23" spans="1:8" s="3" customFormat="1" ht="14.25" x14ac:dyDescent="0.15">
      <c r="A23" s="12"/>
      <c r="B23" s="9" t="s">
        <v>8</v>
      </c>
      <c r="C23" s="10">
        <v>0</v>
      </c>
      <c r="D23" s="7" t="s">
        <v>6</v>
      </c>
    </row>
    <row r="24" spans="1:8" s="3" customFormat="1" ht="14.25" x14ac:dyDescent="0.15"/>
    <row r="25" spans="1:8" s="3" customFormat="1" ht="14.25" x14ac:dyDescent="0.15">
      <c r="A25" s="13" t="s">
        <v>9</v>
      </c>
      <c r="B25" s="14"/>
      <c r="C25" s="7" t="s">
        <v>2</v>
      </c>
      <c r="D25" s="7" t="s">
        <v>3</v>
      </c>
      <c r="E25" s="7" t="s">
        <v>10</v>
      </c>
      <c r="F25" s="15" t="s">
        <v>11</v>
      </c>
    </row>
    <row r="26" spans="1:8" s="3" customFormat="1" ht="14.25" x14ac:dyDescent="0.15">
      <c r="A26" s="16" t="s">
        <v>29</v>
      </c>
      <c r="B26" s="17"/>
      <c r="C26" s="18">
        <f>(C21+C22+C23)-C30*120-C29*50-C28*10-C27*5</f>
        <v>0</v>
      </c>
      <c r="D26" s="7" t="s">
        <v>6</v>
      </c>
      <c r="E26" s="19">
        <v>308</v>
      </c>
      <c r="F26" s="20">
        <f>C26*E26</f>
        <v>0</v>
      </c>
    </row>
    <row r="27" spans="1:8" s="3" customFormat="1" ht="14.25" x14ac:dyDescent="0.15">
      <c r="A27" s="16" t="s">
        <v>30</v>
      </c>
      <c r="B27" s="17"/>
      <c r="C27" s="18">
        <f xml:space="preserve"> QUOTIENT((C21+C22+C23)-C30*120-C29*50-C28*10,5)</f>
        <v>0</v>
      </c>
      <c r="D27" s="7" t="s">
        <v>16</v>
      </c>
      <c r="E27" s="19">
        <v>1386</v>
      </c>
      <c r="F27" s="20">
        <f>C27*E27</f>
        <v>0</v>
      </c>
      <c r="G27" s="21"/>
      <c r="H27" s="44"/>
    </row>
    <row r="28" spans="1:8" s="3" customFormat="1" ht="14.25" x14ac:dyDescent="0.15">
      <c r="A28" s="16" t="s">
        <v>31</v>
      </c>
      <c r="B28" s="17"/>
      <c r="C28" s="18">
        <f xml:space="preserve"> QUOTIENT((C21+C22+C23)-C30*120-C29*50,10)</f>
        <v>0</v>
      </c>
      <c r="D28" s="7" t="s">
        <v>16</v>
      </c>
      <c r="E28" s="19">
        <v>2460</v>
      </c>
      <c r="F28" s="20">
        <f>C28*E28</f>
        <v>0</v>
      </c>
      <c r="G28" s="22"/>
      <c r="H28" s="44"/>
    </row>
    <row r="29" spans="1:8" s="3" customFormat="1" ht="14.25" x14ac:dyDescent="0.15">
      <c r="A29" s="16" t="s">
        <v>32</v>
      </c>
      <c r="B29" s="17"/>
      <c r="C29" s="6">
        <f xml:space="preserve"> QUOTIENT((C21+C22+C23)-C30*120,50)</f>
        <v>0</v>
      </c>
      <c r="D29" s="7" t="s">
        <v>16</v>
      </c>
      <c r="E29" s="19">
        <v>11500</v>
      </c>
      <c r="F29" s="20">
        <f>C29*E29</f>
        <v>0</v>
      </c>
      <c r="G29" s="22"/>
    </row>
    <row r="30" spans="1:8" s="3" customFormat="1" ht="14.25" x14ac:dyDescent="0.15">
      <c r="A30" s="16" t="s">
        <v>33</v>
      </c>
      <c r="B30" s="17"/>
      <c r="C30" s="23">
        <f xml:space="preserve"> QUOTIENT((C21+C22+C23),120)</f>
        <v>0</v>
      </c>
      <c r="D30" s="7" t="s">
        <v>16</v>
      </c>
      <c r="E30" s="24">
        <v>25800</v>
      </c>
      <c r="F30" s="20">
        <f>C30*E30</f>
        <v>0</v>
      </c>
      <c r="G30" s="22"/>
    </row>
    <row r="31" spans="1:8" s="3" customFormat="1" ht="15" thickBot="1" x14ac:dyDescent="0.2">
      <c r="A31" s="25"/>
      <c r="B31" s="26"/>
      <c r="C31" s="27"/>
      <c r="D31" s="28"/>
      <c r="E31" s="29"/>
      <c r="F31" s="30"/>
    </row>
    <row r="32" spans="1:8" s="3" customFormat="1" ht="15" thickTop="1" x14ac:dyDescent="0.15">
      <c r="A32" s="31" t="s">
        <v>19</v>
      </c>
      <c r="B32" s="32"/>
      <c r="C32" s="32"/>
      <c r="D32" s="33"/>
      <c r="E32" s="34" t="s">
        <v>20</v>
      </c>
      <c r="F32" s="35">
        <f>SUM(F26:F29)</f>
        <v>0</v>
      </c>
      <c r="H32" s="36"/>
    </row>
    <row r="33" spans="1:6" s="3" customFormat="1" ht="14.25" x14ac:dyDescent="0.15">
      <c r="A33" s="37" t="s">
        <v>34</v>
      </c>
      <c r="B33" s="38"/>
      <c r="C33" s="38"/>
      <c r="D33" s="39"/>
      <c r="E33" s="34" t="s">
        <v>22</v>
      </c>
      <c r="F33" s="20"/>
    </row>
    <row r="34" spans="1:6" s="3" customFormat="1" ht="14.25" x14ac:dyDescent="0.15">
      <c r="A34" s="40"/>
      <c r="B34" s="41"/>
      <c r="C34" s="41"/>
      <c r="D34" s="42"/>
      <c r="E34" s="34" t="s">
        <v>23</v>
      </c>
      <c r="F34" s="20">
        <f>F32</f>
        <v>0</v>
      </c>
    </row>
  </sheetData>
  <sheetProtection sheet="1" objects="1" scenarios="1"/>
  <mergeCells count="22">
    <mergeCell ref="A31:B31"/>
    <mergeCell ref="A32:D32"/>
    <mergeCell ref="A33:D33"/>
    <mergeCell ref="A34:D34"/>
    <mergeCell ref="A25:B25"/>
    <mergeCell ref="A26:B26"/>
    <mergeCell ref="A27:B27"/>
    <mergeCell ref="A28:B28"/>
    <mergeCell ref="A29:B29"/>
    <mergeCell ref="A30:B30"/>
    <mergeCell ref="A12:B12"/>
    <mergeCell ref="A13:B13"/>
    <mergeCell ref="A14:D14"/>
    <mergeCell ref="A15:D15"/>
    <mergeCell ref="A16:D16"/>
    <mergeCell ref="A21:A23"/>
    <mergeCell ref="A3:A5"/>
    <mergeCell ref="A7:B7"/>
    <mergeCell ref="A8:B8"/>
    <mergeCell ref="A9:B9"/>
    <mergeCell ref="A10:B10"/>
    <mergeCell ref="A11:B11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takamura</dc:creator>
  <cp:lastModifiedBy>takamura</cp:lastModifiedBy>
  <dcterms:created xsi:type="dcterms:W3CDTF">2023-11-15T05:55:55Z</dcterms:created>
  <dcterms:modified xsi:type="dcterms:W3CDTF">2023-11-15T06:00:01Z</dcterms:modified>
</cp:coreProperties>
</file>